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dministracion\Administracion y RRHH\Web CCASA\2025\Contratación - anual\"/>
    </mc:Choice>
  </mc:AlternateContent>
  <xr:revisionPtr revIDLastSave="0" documentId="13_ncr:1_{1D0F41B6-8740-4CBC-8034-6BA1E0BFBDE2}" xr6:coauthVersionLast="47" xr6:coauthVersionMax="47" xr10:uidLastSave="{00000000-0000-0000-0000-000000000000}"/>
  <bookViews>
    <workbookView xWindow="-120" yWindow="-120" windowWidth="20730" windowHeight="11160" xr2:uid="{DAA48F09-DDA5-4121-9614-B57116B89181}"/>
  </bookViews>
  <sheets>
    <sheet name="PYME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E7" i="1"/>
  <c r="C10" i="1"/>
  <c r="C9" i="1"/>
  <c r="C7" i="1"/>
  <c r="E6" i="1"/>
  <c r="C6" i="1"/>
  <c r="D7" i="1" l="1"/>
  <c r="F7" i="1" s="1"/>
  <c r="D6" i="1"/>
  <c r="D9" i="1"/>
  <c r="D10" i="1"/>
  <c r="F11" i="1" l="1"/>
  <c r="C12" i="1"/>
  <c r="F10" i="1" l="1"/>
  <c r="F6" i="1"/>
  <c r="D12" i="1"/>
  <c r="E12" i="1"/>
  <c r="F12" i="1" l="1"/>
</calcChain>
</file>

<file path=xl/sharedStrings.xml><?xml version="1.0" encoding="utf-8"?>
<sst xmlns="http://schemas.openxmlformats.org/spreadsheetml/2006/main" count="18" uniqueCount="18">
  <si>
    <t xml:space="preserve">* únicamente se incluyen aquellos contratos menores con un importe superior a 5.000€ IVA incluido. </t>
  </si>
  <si>
    <t xml:space="preserve">Esparru-akordiotik eratorria / Derivado de Acuerdo Marco </t>
  </si>
  <si>
    <t>Espezifikoa / Específico SDA</t>
  </si>
  <si>
    <t>OHARRAK / NOTAS</t>
  </si>
  <si>
    <t xml:space="preserve">* 5.000 eurotik gorako zenbatekoa duten kontratu txikiak soilik hartzen dira kontuan,  BEZa barne. </t>
  </si>
  <si>
    <t>Prozedura mota
Tipo de procedimiento</t>
  </si>
  <si>
    <t>Kontratu-kopurua, espediente-motaren arabera
Nº de contratos por tipo de expediente</t>
  </si>
  <si>
    <t>Kontratu txikiak / Contrato menor</t>
  </si>
  <si>
    <t>Irekia / Abierto</t>
  </si>
  <si>
    <t>ETEei esleitutakoen ehunekoa
Porcentaje de adjudicación a PYMES</t>
  </si>
  <si>
    <t>TOTAL</t>
  </si>
  <si>
    <t>Publizitaterik gabeko prozedura negoziatua / P. Negociado sin publicidad</t>
  </si>
  <si>
    <t>* 2025ko ekitaldiko kontratuak hartzen dira kontuan (2025eko urtarrilaekn 1 etik aurrerako egikaritza dutenak)</t>
  </si>
  <si>
    <t>*se incluyen contratos correspondientes al ejercicio 2025 (con fecha de ejecucion 1 de enero de 2025 y posterior)</t>
  </si>
  <si>
    <t>Esleitutako zenbatekoa, guztira (2025) BEZ kanpo
Importe total adjudicado (2025) IVA excluido</t>
  </si>
  <si>
    <t>ETEei esleitutako zenbatekoa, guztira (2025) BEZ kanpo
Importe total adjudicado a PYMES (2025) IVA excluido</t>
  </si>
  <si>
    <t>EAS</t>
  </si>
  <si>
    <t>2025eko (Kontratu Guztiak)/Total Contratos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</si>
</sst>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2" applyFont="1"/>
    <xf numFmtId="0" fontId="3" fillId="0" borderId="0" xfId="0" applyFont="1"/>
    <xf numFmtId="0" fontId="4" fillId="0" borderId="0" xfId="0" applyFont="1"/>
    <xf numFmtId="44" fontId="0" fillId="0" borderId="0" xfId="0" applyNumberFormat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1" applyFont="1" applyBorder="1" applyAlignment="1">
      <alignment wrapText="1"/>
    </xf>
    <xf numFmtId="44" fontId="0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0" fontId="1" fillId="0" borderId="1" xfId="2" applyNumberFormat="1" applyFont="1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8" fontId="0" fillId="4" borderId="1" xfId="1" applyNumberFormat="1" applyFont="1" applyFill="1" applyBorder="1" applyAlignment="1">
      <alignment wrapText="1"/>
    </xf>
    <xf numFmtId="8" fontId="0" fillId="4" borderId="1" xfId="1" applyNumberFormat="1" applyFont="1" applyFill="1" applyBorder="1" applyAlignment="1">
      <alignment vertical="center" wrapText="1"/>
    </xf>
    <xf numFmtId="10" fontId="0" fillId="4" borderId="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\Administracion%20y%20RRHH\Web%20CCASA\2025\Contrataci&#243;n%20-%20anual\Informe_Irekia_actualizado_1&#186;%20_Anual%202025.xlsx" TargetMode="External"/><Relationship Id="rId1" Type="http://schemas.openxmlformats.org/officeDocument/2006/relationships/externalLinkPath" Target="Informe_Irekia_actualizado_1&#186;%20_Anual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\Administracion%20y%20RRHH\Web%20CCASA\2025\Contrataci&#243;n%20-%20anual\Informe_Irekia_actualizado_1&#186;%20_Anual%202025-%20Menores.xlsx" TargetMode="External"/><Relationship Id="rId1" Type="http://schemas.openxmlformats.org/officeDocument/2006/relationships/externalLinkPath" Target="Informe_Irekia_actualizado_1&#186;%20_Anual%202025-%20Men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CONTRATOS 2025 1º ANUAL"/>
      <sheetName val="PRÓRROGAS 2025 "/>
      <sheetName val="MODIFICACIONES 2025 "/>
      <sheetName val="ESP2024_CCASA_PRO"/>
      <sheetName val="Exp2023_anual"/>
    </sheetNames>
    <sheetDataSet>
      <sheetData sheetId="0"/>
      <sheetData sheetId="1"/>
      <sheetData sheetId="2"/>
      <sheetData sheetId="3"/>
      <sheetData sheetId="4">
        <row r="9">
          <cell r="H9">
            <v>18000</v>
          </cell>
        </row>
        <row r="13">
          <cell r="H13">
            <v>92295.039999999994</v>
          </cell>
        </row>
        <row r="14">
          <cell r="H14">
            <v>58584</v>
          </cell>
        </row>
        <row r="33">
          <cell r="E33">
            <v>6</v>
          </cell>
          <cell r="F33">
            <v>1822989.29</v>
          </cell>
        </row>
        <row r="34">
          <cell r="E34">
            <v>12</v>
          </cell>
          <cell r="F34">
            <v>1927009.89</v>
          </cell>
        </row>
        <row r="35">
          <cell r="E35">
            <v>3</v>
          </cell>
          <cell r="F35">
            <v>209171.58</v>
          </cell>
        </row>
        <row r="36">
          <cell r="E36">
            <v>3</v>
          </cell>
          <cell r="F36">
            <v>189855.03999999998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MENORES 2025 -ANUAL"/>
      <sheetName val="ESP2024_CCASA_PRO"/>
      <sheetName val="Exp2023_anual"/>
    </sheetNames>
    <sheetDataSet>
      <sheetData sheetId="0"/>
      <sheetData sheetId="1"/>
      <sheetData sheetId="2"/>
      <sheetData sheetId="3"/>
      <sheetData sheetId="4">
        <row r="2">
          <cell r="E2">
            <v>12500</v>
          </cell>
        </row>
        <row r="3">
          <cell r="E3">
            <v>8241.82</v>
          </cell>
        </row>
        <row r="4">
          <cell r="E4">
            <v>14979</v>
          </cell>
        </row>
        <row r="6">
          <cell r="E6">
            <v>7500</v>
          </cell>
        </row>
        <row r="12">
          <cell r="E12">
            <v>136367.35999999999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5065-9D35-431F-9914-C50A8457661D}">
  <dimension ref="B2:F25"/>
  <sheetViews>
    <sheetView showGridLines="0" tabSelected="1" topLeftCell="A6" zoomScaleNormal="100" workbookViewId="0">
      <selection activeCell="F11" sqref="F11"/>
    </sheetView>
  </sheetViews>
  <sheetFormatPr baseColWidth="10" defaultRowHeight="15" x14ac:dyDescent="0.25"/>
  <cols>
    <col min="2" max="2" width="39.140625" customWidth="1"/>
    <col min="3" max="3" width="24" customWidth="1"/>
    <col min="4" max="4" width="22.140625" customWidth="1"/>
    <col min="5" max="5" width="24.42578125" customWidth="1"/>
    <col min="6" max="6" width="21" customWidth="1"/>
  </cols>
  <sheetData>
    <row r="2" spans="2:6" x14ac:dyDescent="0.25">
      <c r="F2" s="1"/>
    </row>
    <row r="3" spans="2:6" ht="33.75" customHeight="1" x14ac:dyDescent="0.25">
      <c r="B3" s="23" t="s">
        <v>17</v>
      </c>
      <c r="C3" s="23"/>
      <c r="D3" s="23"/>
      <c r="E3" s="23"/>
      <c r="F3" s="23"/>
    </row>
    <row r="5" spans="2:6" ht="90" x14ac:dyDescent="0.25">
      <c r="B5" s="6" t="s">
        <v>5</v>
      </c>
      <c r="C5" s="6" t="s">
        <v>6</v>
      </c>
      <c r="D5" s="6" t="s">
        <v>14</v>
      </c>
      <c r="E5" s="6" t="s">
        <v>15</v>
      </c>
      <c r="F5" s="6" t="s">
        <v>9</v>
      </c>
    </row>
    <row r="6" spans="2:6" x14ac:dyDescent="0.25">
      <c r="B6" s="7" t="s">
        <v>8</v>
      </c>
      <c r="C6" s="10">
        <f>'[1]CONTRATOS 2025 1º ANUAL'!$E$34</f>
        <v>12</v>
      </c>
      <c r="D6" s="11">
        <f>'[1]CONTRATOS 2025 1º ANUAL'!$F$34</f>
        <v>1927009.89</v>
      </c>
      <c r="E6" s="8">
        <f>'[1]CONTRATOS 2025 1º ANUAL'!$H$9</f>
        <v>18000</v>
      </c>
      <c r="F6" s="9">
        <f>E6/D6</f>
        <v>9.3408965327105818E-3</v>
      </c>
    </row>
    <row r="7" spans="2:6" ht="30" x14ac:dyDescent="0.25">
      <c r="B7" s="7" t="s">
        <v>11</v>
      </c>
      <c r="C7" s="10">
        <f>'[1]CONTRATOS 2025 1º ANUAL'!$E$36</f>
        <v>3</v>
      </c>
      <c r="D7" s="8">
        <f>'[1]CONTRATOS 2025 1º ANUAL'!$F$36</f>
        <v>189855.03999999998</v>
      </c>
      <c r="E7" s="8">
        <f>'[1]CONTRATOS 2025 1º ANUAL'!$H$13+'[1]CONTRATOS 2025 1º ANUAL'!$H$14</f>
        <v>150879.03999999998</v>
      </c>
      <c r="F7" s="9">
        <f>E7/D7</f>
        <v>0.79470652978187983</v>
      </c>
    </row>
    <row r="8" spans="2:6" ht="30" x14ac:dyDescent="0.25">
      <c r="B8" s="7" t="s">
        <v>1</v>
      </c>
      <c r="C8" s="10">
        <v>0</v>
      </c>
      <c r="D8" s="13">
        <v>0</v>
      </c>
      <c r="E8" s="13">
        <v>0</v>
      </c>
      <c r="F8" s="9">
        <v>0</v>
      </c>
    </row>
    <row r="9" spans="2:6" x14ac:dyDescent="0.25">
      <c r="B9" s="7" t="s">
        <v>16</v>
      </c>
      <c r="C9" s="10">
        <f>'[1]CONTRATOS 2025 1º ANUAL'!$E$35</f>
        <v>3</v>
      </c>
      <c r="D9" s="12">
        <f>'[1]CONTRATOS 2025 1º ANUAL'!$F$35</f>
        <v>209171.58</v>
      </c>
      <c r="E9" s="13">
        <v>0</v>
      </c>
      <c r="F9" s="9">
        <v>0</v>
      </c>
    </row>
    <row r="10" spans="2:6" x14ac:dyDescent="0.25">
      <c r="B10" s="7" t="s">
        <v>2</v>
      </c>
      <c r="C10" s="10">
        <f>'[1]CONTRATOS 2025 1º ANUAL'!$E$33</f>
        <v>6</v>
      </c>
      <c r="D10" s="11">
        <f>'[1]CONTRATOS 2025 1º ANUAL'!$F$33</f>
        <v>1822989.29</v>
      </c>
      <c r="E10" s="8">
        <v>0</v>
      </c>
      <c r="F10" s="9">
        <f t="shared" ref="F10" si="0">E10/D10</f>
        <v>0</v>
      </c>
    </row>
    <row r="11" spans="2:6" x14ac:dyDescent="0.25">
      <c r="B11" s="18" t="s">
        <v>7</v>
      </c>
      <c r="C11" s="19">
        <v>7</v>
      </c>
      <c r="D11" s="20">
        <f>'[2]MENORES 2025 -ANUAL'!$E$12</f>
        <v>136367.35999999999</v>
      </c>
      <c r="E11" s="21">
        <f>'[2]MENORES 2025 -ANUAL'!$E$2+'[2]MENORES 2025 -ANUAL'!$E$3+'[2]MENORES 2025 -ANUAL'!$E$4+'[2]MENORES 2025 -ANUAL'!$E$6</f>
        <v>43220.82</v>
      </c>
      <c r="F11" s="22">
        <f>E11/D11</f>
        <v>0.31694402531514876</v>
      </c>
    </row>
    <row r="12" spans="2:6" x14ac:dyDescent="0.25">
      <c r="B12" s="14" t="s">
        <v>10</v>
      </c>
      <c r="C12" s="17">
        <f>SUM(C6:C11)</f>
        <v>31</v>
      </c>
      <c r="D12" s="15">
        <f t="shared" ref="D12:E12" si="1">SUM(D6:D11)</f>
        <v>4285393.16</v>
      </c>
      <c r="E12" s="15">
        <f t="shared" si="1"/>
        <v>212099.86</v>
      </c>
      <c r="F12" s="16">
        <f>E12/D12</f>
        <v>4.9493675861469848E-2</v>
      </c>
    </row>
    <row r="14" spans="2:6" x14ac:dyDescent="0.25">
      <c r="B14" s="2" t="s">
        <v>3</v>
      </c>
    </row>
    <row r="15" spans="2:6" x14ac:dyDescent="0.25">
      <c r="B15" s="3"/>
    </row>
    <row r="16" spans="2:6" x14ac:dyDescent="0.25">
      <c r="B16" s="5" t="s">
        <v>4</v>
      </c>
    </row>
    <row r="17" spans="2:4" x14ac:dyDescent="0.25">
      <c r="B17" s="3" t="s">
        <v>0</v>
      </c>
    </row>
    <row r="18" spans="2:4" x14ac:dyDescent="0.25">
      <c r="B18" s="5" t="s">
        <v>12</v>
      </c>
    </row>
    <row r="19" spans="2:4" x14ac:dyDescent="0.25">
      <c r="B19" s="3" t="s">
        <v>13</v>
      </c>
    </row>
    <row r="20" spans="2:4" x14ac:dyDescent="0.25">
      <c r="B20" s="3"/>
    </row>
    <row r="22" spans="2:4" x14ac:dyDescent="0.25">
      <c r="D22" s="4"/>
    </row>
    <row r="23" spans="2:4" x14ac:dyDescent="0.25">
      <c r="D23" s="4"/>
    </row>
    <row r="24" spans="2:4" x14ac:dyDescent="0.25">
      <c r="D24" s="4"/>
    </row>
    <row r="25" spans="2:4" x14ac:dyDescent="0.25">
      <c r="D25" s="4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Echeverria Ruiz, Kristina</dc:creator>
  <cp:lastModifiedBy>Mora Carrasco, Maria Leyre</cp:lastModifiedBy>
  <dcterms:created xsi:type="dcterms:W3CDTF">2024-02-21T08:11:12Z</dcterms:created>
  <dcterms:modified xsi:type="dcterms:W3CDTF">2026-02-23T15:24:24Z</dcterms:modified>
</cp:coreProperties>
</file>