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dministracion y RRHH\Web CCASA\2024\Soporte 2024\Contratación\IREKIA\"/>
    </mc:Choice>
  </mc:AlternateContent>
  <xr:revisionPtr revIDLastSave="0" documentId="13_ncr:1_{ED772E6C-9DDA-45F7-A696-0390DE92951A}" xr6:coauthVersionLast="47" xr6:coauthVersionMax="47" xr10:uidLastSave="{00000000-0000-0000-0000-000000000000}"/>
  <bookViews>
    <workbookView xWindow="-120" yWindow="-120" windowWidth="19440" windowHeight="15000" xr2:uid="{DAA48F09-DDA5-4121-9614-B57116B89181}"/>
  </bookViews>
  <sheets>
    <sheet name="PYMES" sheetId="1" r:id="rId1"/>
  </sheets>
  <externalReferences>
    <externalReference r:id="rId2"/>
    <externalReference r:id="rId3"/>
    <externalReference r:id="rId4"/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F10" i="1" s="1"/>
  <c r="E10" i="1"/>
  <c r="C11" i="1"/>
  <c r="E9" i="1"/>
  <c r="E6" i="1"/>
  <c r="D6" i="1"/>
  <c r="D9" i="1"/>
  <c r="D7" i="1"/>
  <c r="F7" i="1" s="1"/>
  <c r="F9" i="1" l="1"/>
  <c r="F6" i="1"/>
  <c r="D11" i="1"/>
  <c r="E11" i="1"/>
  <c r="F11" i="1" l="1"/>
</calcChain>
</file>

<file path=xl/sharedStrings.xml><?xml version="1.0" encoding="utf-8"?>
<sst xmlns="http://schemas.openxmlformats.org/spreadsheetml/2006/main" count="17" uniqueCount="17">
  <si>
    <t xml:space="preserve">* únicamente se incluyen aquellos contratos menores con un importe superior a 5.000€ IVA incluido. </t>
  </si>
  <si>
    <t xml:space="preserve">Esparru-akordiotik eratorria / Derivado de Acuerdo Marco </t>
  </si>
  <si>
    <t>Espezifikoa / Específico SDA</t>
  </si>
  <si>
    <t>OHARRAK / NOTAS</t>
  </si>
  <si>
    <t xml:space="preserve">* 5.000 eurotik gorako zenbatekoa duten kontratu txikiak soilik hartzen dira kontuan,  BEZa barne. </t>
  </si>
  <si>
    <t>Prozedura mota
Tipo de procedimiento</t>
  </si>
  <si>
    <t>Kontratu-kopurua, espediente-motaren arabera
Nº de contratos por tipo de expediente</t>
  </si>
  <si>
    <t>Kontratu txikiak / Contrato menor</t>
  </si>
  <si>
    <t>Irekia / Abierto</t>
  </si>
  <si>
    <t>ETEei esleitutakoen ehunekoa
Porcentaje de adjudicación a PYMES</t>
  </si>
  <si>
    <t>Estatistikak - Kontratazio-espedienteak (ETEak) - ETEen 2024 urteko aldia (prozeduraren arabera)
Estadisticas - Expedientes de contratación (PYMES) - periodo anual 2024 PYMES (por procedimiento)</t>
  </si>
  <si>
    <t>Esleitutako zenbatekoa, guztira (2024) BEZ kanpo
Importe total adjudicado (2024) IVA excluido</t>
  </si>
  <si>
    <t>ETEei esleitutako zenbatekoa, guztira (2024) BEZ kanpo
Importe total adjudicado a PYMES (2024) IVA excluido</t>
  </si>
  <si>
    <t>TOTAL</t>
  </si>
  <si>
    <t>* 2024ko ekitaldiko kontratuak hartzen dira kontuan. Ez dira kontuan hartzen 2024ko ekitaldian esleitutako kontratuak, 2025ko urtarrilaren 1ean egikaritzen hasi zirenak.</t>
  </si>
  <si>
    <t>*se incluyen contratos correspondientes al ejercicio 2024. No se incluyen aquellos contratos adjudicados en el ejercicio 2024 con inicio de ejecucion a partir de 1/01/2025</t>
  </si>
  <si>
    <t>Publizitaterik gabeko prozedura negoziatua / P. Negociado sin 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</si>
</sst>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[$€-C0A]_-;\-* #,##0.00\ [$€-C0A]_-;_-* &quot;-&quot;??\ [$€-C0A]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9" fontId="0" fillId="0" borderId="0" xfId="2" applyFont="1"/>
    <xf numFmtId="0" fontId="3" fillId="0" borderId="0" xfId="0" applyFont="1"/>
    <xf numFmtId="0" fontId="4" fillId="0" borderId="0" xfId="0" applyFont="1"/>
    <xf numFmtId="44" fontId="0" fillId="0" borderId="0" xfId="0" applyNumberFormat="1"/>
    <xf numFmtId="0" fontId="5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4" fontId="0" fillId="0" borderId="1" xfId="1" applyFont="1" applyBorder="1" applyAlignment="1">
      <alignment vertical="center" wrapText="1"/>
    </xf>
    <xf numFmtId="10" fontId="0" fillId="0" borderId="1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4" fontId="0" fillId="0" borderId="1" xfId="1" applyFont="1" applyBorder="1" applyAlignment="1">
      <alignment wrapText="1"/>
    </xf>
    <xf numFmtId="8" fontId="0" fillId="0" borderId="1" xfId="1" applyNumberFormat="1" applyFont="1" applyBorder="1" applyAlignment="1">
      <alignment wrapText="1"/>
    </xf>
    <xf numFmtId="44" fontId="0" fillId="0" borderId="1" xfId="1" applyFont="1" applyBorder="1" applyAlignment="1">
      <alignment horizontal="center" wrapText="1"/>
    </xf>
    <xf numFmtId="44" fontId="0" fillId="0" borderId="1" xfId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0" fontId="1" fillId="0" borderId="1" xfId="2" applyNumberFormat="1" applyFont="1" applyBorder="1" applyAlignment="1">
      <alignment horizontal="center"/>
    </xf>
    <xf numFmtId="8" fontId="0" fillId="0" borderId="1" xfId="1" applyNumberFormat="1" applyFont="1" applyFill="1" applyBorder="1" applyAlignment="1">
      <alignment vertical="center" wrapText="1"/>
    </xf>
    <xf numFmtId="10" fontId="0" fillId="0" borderId="1" xfId="2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Administracion%20y%20RRHH\Web%20CCASA\2024\Soporte%202024\Contrataci&#243;n\IREKIA\Informe_Irekia_actualizado_2024%20-%20Contratos.xlsx" TargetMode="External"/><Relationship Id="rId1" Type="http://schemas.openxmlformats.org/officeDocument/2006/relationships/externalLinkPath" Target="Informe_Irekia_actualizado_2024%20-%20Contrato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Administracion%20y%20RRHH\Web%20CCASA\2024\Soporte%202024\Contrataci&#243;n\RESUMEN%20ANUAL%20IRATI\Informe_Irekia_actualizado_2024%20-%20Contratos.xlsx" TargetMode="External"/><Relationship Id="rId1" Type="http://schemas.openxmlformats.org/officeDocument/2006/relationships/externalLinkPath" Target="/Administracion%20y%20RRHH/Web%20CCASA/2024/Soporte%202024/Contrataci&#243;n/RESUMEN%20ANUAL%20IRATI/Informe_Irekia_actualizado_2024%20-%20Contratos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Administracion%20y%20RRHH\Web%20CCASA\2024\Soporte%202024\Contrataci&#243;n\RESUMEN%20ANUAL%20IRATI\IREKIA\Informe_Irekia_actualizado_2024%20-%20MenoresV2.xlsx" TargetMode="External"/><Relationship Id="rId1" Type="http://schemas.openxmlformats.org/officeDocument/2006/relationships/externalLinkPath" Target="/Administracion%20y%20RRHH/Web%20CCASA/2024/Soporte%202024/Contrataci&#243;n/RESUMEN%20ANUAL%20IRATI/IREKIA/Informe_Irekia_actualizado_2024%20-%20MenoresV2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Administracion%20y%20RRHH\Web%20CCASA\2024\Soporte%202024\Contrataci&#243;n\IREKIA\Informe_Irekia_actualizado_2024%20-%20Menores.xlsx" TargetMode="External"/><Relationship Id="rId1" Type="http://schemas.openxmlformats.org/officeDocument/2006/relationships/externalLinkPath" Target="Informe_Irekia_actualizado_2024%20-%20Meno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2023"/>
      <sheetName val="EXP_filtrado"/>
      <sheetName val="EXP2023_2ºtrimestre"/>
      <sheetName val="Proveedores"/>
      <sheetName val="CONTRATOS 2024"/>
      <sheetName val="ESP2024_CCASA_PRO"/>
      <sheetName val="PRORROGADOS 2024"/>
      <sheetName val="MODIFICADOS 2024"/>
      <sheetName val="Exp2023_anual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H3">
            <v>389874</v>
          </cell>
        </row>
        <row r="4">
          <cell r="H4">
            <v>252799.74</v>
          </cell>
        </row>
        <row r="5">
          <cell r="H5">
            <v>1949500</v>
          </cell>
        </row>
        <row r="6">
          <cell r="H6">
            <v>816300</v>
          </cell>
        </row>
        <row r="7">
          <cell r="H7">
            <v>63900</v>
          </cell>
        </row>
        <row r="8">
          <cell r="H8" t="str">
            <v>desierto</v>
          </cell>
        </row>
        <row r="9">
          <cell r="H9">
            <v>58368</v>
          </cell>
        </row>
        <row r="10">
          <cell r="H10">
            <v>135000</v>
          </cell>
        </row>
        <row r="11">
          <cell r="H11">
            <v>17847.54</v>
          </cell>
        </row>
        <row r="12">
          <cell r="H12">
            <v>50119.08</v>
          </cell>
        </row>
        <row r="13">
          <cell r="H13">
            <v>43471.07</v>
          </cell>
        </row>
        <row r="14">
          <cell r="H14">
            <v>45070.2</v>
          </cell>
        </row>
        <row r="17">
          <cell r="H17">
            <v>82644</v>
          </cell>
        </row>
        <row r="24">
          <cell r="H24">
            <v>232595.61</v>
          </cell>
        </row>
        <row r="27">
          <cell r="H27">
            <v>491600.5</v>
          </cell>
        </row>
        <row r="30">
          <cell r="H30">
            <v>168595.04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2023"/>
      <sheetName val="EXP_filtrado"/>
      <sheetName val="EXP2023_2ºtrimestre"/>
      <sheetName val="Proveedores"/>
      <sheetName val="CONTRATOS 2024"/>
      <sheetName val="ESP2024_CCASA_PRO"/>
      <sheetName val="PRORROGADOS 2024"/>
      <sheetName val="MODIFICADOS 2024"/>
      <sheetName val="Exp2023_anu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H3">
            <v>389874</v>
          </cell>
        </row>
        <row r="15">
          <cell r="H15">
            <v>523411.76</v>
          </cell>
        </row>
        <row r="16">
          <cell r="H16">
            <v>132038.46</v>
          </cell>
        </row>
        <row r="17">
          <cell r="H17">
            <v>82644</v>
          </cell>
        </row>
        <row r="18">
          <cell r="H18">
            <v>127230.57</v>
          </cell>
        </row>
        <row r="19">
          <cell r="H19">
            <v>130578.51</v>
          </cell>
        </row>
        <row r="20">
          <cell r="H20">
            <v>344899.36</v>
          </cell>
        </row>
        <row r="21">
          <cell r="H21">
            <v>279256.2</v>
          </cell>
        </row>
        <row r="22">
          <cell r="H22">
            <v>253719.01</v>
          </cell>
        </row>
        <row r="23">
          <cell r="H23">
            <v>456107.19</v>
          </cell>
        </row>
        <row r="24">
          <cell r="H24">
            <v>232595.61</v>
          </cell>
        </row>
        <row r="25">
          <cell r="H25">
            <v>742990.12</v>
          </cell>
        </row>
        <row r="26">
          <cell r="H26">
            <v>491600.5</v>
          </cell>
        </row>
        <row r="27">
          <cell r="H27">
            <v>491600.5</v>
          </cell>
        </row>
        <row r="28">
          <cell r="H28">
            <v>119834.71</v>
          </cell>
        </row>
        <row r="29">
          <cell r="H29">
            <v>33057.85</v>
          </cell>
        </row>
        <row r="30">
          <cell r="H30">
            <v>168595.04</v>
          </cell>
        </row>
        <row r="31">
          <cell r="H31">
            <v>39669.42</v>
          </cell>
        </row>
        <row r="32">
          <cell r="H32">
            <v>165289.26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2023"/>
      <sheetName val="EXP_filtrado"/>
      <sheetName val="EXP2023_2ºtrimestre"/>
      <sheetName val="Proveedores"/>
      <sheetName val="MENORES 2024"/>
      <sheetName val="ESP2024_CCASA_PRO"/>
      <sheetName val="Exp2023_anual"/>
    </sheetNames>
    <sheetDataSet>
      <sheetData sheetId="0"/>
      <sheetData sheetId="1"/>
      <sheetData sheetId="2"/>
      <sheetData sheetId="3"/>
      <sheetData sheetId="4">
        <row r="36">
          <cell r="E36">
            <v>549074.99636363634</v>
          </cell>
        </row>
      </sheetData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2023"/>
      <sheetName val="EXP_filtrado"/>
      <sheetName val="EXP2023_2ºtrimestre"/>
      <sheetName val="Proveedores"/>
      <sheetName val="MENORES 2024"/>
      <sheetName val="ESP2024_CCASA_PRO"/>
      <sheetName val="Exp2023_anual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E2">
            <v>14990</v>
          </cell>
        </row>
        <row r="5">
          <cell r="E5">
            <v>13475</v>
          </cell>
        </row>
        <row r="7">
          <cell r="E7">
            <v>14880</v>
          </cell>
        </row>
        <row r="11">
          <cell r="E11">
            <v>14999.000000000002</v>
          </cell>
        </row>
        <row r="12">
          <cell r="E12">
            <v>14999.000000000002</v>
          </cell>
        </row>
        <row r="15">
          <cell r="E15">
            <v>14700</v>
          </cell>
        </row>
        <row r="16">
          <cell r="E16">
            <v>12375.636363636364</v>
          </cell>
        </row>
        <row r="18">
          <cell r="E18">
            <v>14876</v>
          </cell>
        </row>
        <row r="19">
          <cell r="E19">
            <v>14989.26</v>
          </cell>
        </row>
        <row r="20">
          <cell r="E20">
            <v>14990</v>
          </cell>
        </row>
        <row r="21">
          <cell r="E21">
            <v>6010.6</v>
          </cell>
        </row>
        <row r="22">
          <cell r="E22">
            <v>10000</v>
          </cell>
        </row>
        <row r="23">
          <cell r="E23">
            <v>14800</v>
          </cell>
        </row>
        <row r="32">
          <cell r="E32">
            <v>10000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95065-9D35-431F-9914-C50A8457661D}">
  <dimension ref="B2:F24"/>
  <sheetViews>
    <sheetView showGridLines="0" tabSelected="1" zoomScale="90" zoomScaleNormal="90" workbookViewId="0">
      <selection activeCell="E22" sqref="E22"/>
    </sheetView>
  </sheetViews>
  <sheetFormatPr baseColWidth="10" defaultRowHeight="15" x14ac:dyDescent="0.25"/>
  <cols>
    <col min="2" max="2" width="39.140625" customWidth="1"/>
    <col min="3" max="3" width="24" customWidth="1"/>
    <col min="4" max="4" width="22.140625" customWidth="1"/>
    <col min="5" max="5" width="24.42578125" customWidth="1"/>
    <col min="6" max="6" width="21" customWidth="1"/>
  </cols>
  <sheetData>
    <row r="2" spans="2:6" x14ac:dyDescent="0.25">
      <c r="F2" s="1"/>
    </row>
    <row r="3" spans="2:6" ht="33.75" customHeight="1" x14ac:dyDescent="0.25">
      <c r="B3" s="20" t="s">
        <v>10</v>
      </c>
      <c r="C3" s="20"/>
      <c r="D3" s="20"/>
      <c r="E3" s="20"/>
      <c r="F3" s="20"/>
    </row>
    <row r="5" spans="2:6" ht="90" x14ac:dyDescent="0.25">
      <c r="B5" s="6" t="s">
        <v>5</v>
      </c>
      <c r="C5" s="6" t="s">
        <v>6</v>
      </c>
      <c r="D5" s="6" t="s">
        <v>11</v>
      </c>
      <c r="E5" s="6" t="s">
        <v>12</v>
      </c>
      <c r="F5" s="6" t="s">
        <v>9</v>
      </c>
    </row>
    <row r="6" spans="2:6" x14ac:dyDescent="0.25">
      <c r="B6" s="7" t="s">
        <v>8</v>
      </c>
      <c r="C6" s="10">
        <v>11</v>
      </c>
      <c r="D6" s="11">
        <f>SUM('[1]CONTRATOS 2024'!$H$3:$H$14)</f>
        <v>3822249.6300000004</v>
      </c>
      <c r="E6" s="8">
        <f>'[1]CONTRATOS 2024'!$H$5+'[1]CONTRATOS 2024'!$H$10+'[1]CONTRATOS 2024'!$H$11+'[1]CONTRATOS 2024'!$H$12</f>
        <v>2152466.62</v>
      </c>
      <c r="F6" s="9">
        <f>E6/D6</f>
        <v>0.56314129854464789</v>
      </c>
    </row>
    <row r="7" spans="2:6" ht="30" x14ac:dyDescent="0.25">
      <c r="B7" s="7" t="s">
        <v>16</v>
      </c>
      <c r="C7" s="10">
        <v>1</v>
      </c>
      <c r="D7" s="11">
        <f>'[2]CONTRATOS 2024'!$H$32</f>
        <v>165289.26</v>
      </c>
      <c r="E7" s="8">
        <v>0</v>
      </c>
      <c r="F7" s="9">
        <f t="shared" ref="F7:F9" si="0">E7/D7</f>
        <v>0</v>
      </c>
    </row>
    <row r="8" spans="2:6" ht="30" x14ac:dyDescent="0.25">
      <c r="B8" s="7" t="s">
        <v>1</v>
      </c>
      <c r="C8" s="10">
        <v>0</v>
      </c>
      <c r="D8" s="13">
        <v>0</v>
      </c>
      <c r="E8" s="14">
        <v>0</v>
      </c>
      <c r="F8" s="9">
        <v>0</v>
      </c>
    </row>
    <row r="9" spans="2:6" x14ac:dyDescent="0.25">
      <c r="B9" s="7" t="s">
        <v>2</v>
      </c>
      <c r="C9" s="10">
        <v>17</v>
      </c>
      <c r="D9" s="11">
        <f>SUM('[2]CONTRATOS 2024'!$H$15:$H$31)</f>
        <v>4649828.8099999996</v>
      </c>
      <c r="E9" s="8">
        <f>'[1]CONTRATOS 2024'!$H$17+'[1]CONTRATOS 2024'!$H$24+'[1]CONTRATOS 2024'!$H$27+'[1]CONTRATOS 2024'!$H$30</f>
        <v>975435.15</v>
      </c>
      <c r="F9" s="9">
        <f t="shared" si="0"/>
        <v>0.20977872301496625</v>
      </c>
    </row>
    <row r="10" spans="2:6" x14ac:dyDescent="0.25">
      <c r="B10" s="7" t="s">
        <v>7</v>
      </c>
      <c r="C10" s="10">
        <v>32</v>
      </c>
      <c r="D10" s="12">
        <f>'[3]MENORES 2024'!$E$36</f>
        <v>549074.99636363634</v>
      </c>
      <c r="E10" s="18">
        <f>'[4]MENORES 2024'!$E$2+'[4]MENORES 2024'!$E$5+'[4]MENORES 2024'!$E$7+'[4]MENORES 2024'!$E$11+'[4]MENORES 2024'!$E$12+'[4]MENORES 2024'!$E$15+'[4]MENORES 2024'!$E$16+'[4]MENORES 2024'!$E$18+'[4]MENORES 2024'!$E$19+'[4]MENORES 2024'!$E$20+'[4]MENORES 2024'!$E$21+'[4]MENORES 2024'!$E$22+'[4]MENORES 2024'!$E$23+'[4]MENORES 2024'!$E$32</f>
        <v>186084.49636363637</v>
      </c>
      <c r="F10" s="19">
        <f>E10/D10</f>
        <v>0.33890542748444158</v>
      </c>
    </row>
    <row r="11" spans="2:6" x14ac:dyDescent="0.25">
      <c r="B11" s="15" t="s">
        <v>13</v>
      </c>
      <c r="C11" s="15">
        <f>SUM(C6:C10)</f>
        <v>61</v>
      </c>
      <c r="D11" s="16">
        <f t="shared" ref="D11:E11" si="1">SUM(D6:D10)</f>
        <v>9186442.6963636354</v>
      </c>
      <c r="E11" s="16">
        <f t="shared" si="1"/>
        <v>3313986.2663636366</v>
      </c>
      <c r="F11" s="17">
        <f>E11/D11</f>
        <v>0.36074750323925125</v>
      </c>
    </row>
    <row r="13" spans="2:6" x14ac:dyDescent="0.25">
      <c r="B13" s="2" t="s">
        <v>3</v>
      </c>
    </row>
    <row r="14" spans="2:6" x14ac:dyDescent="0.25">
      <c r="B14" s="3"/>
    </row>
    <row r="15" spans="2:6" x14ac:dyDescent="0.25">
      <c r="B15" s="5" t="s">
        <v>4</v>
      </c>
    </row>
    <row r="16" spans="2:6" x14ac:dyDescent="0.25">
      <c r="B16" s="3" t="s">
        <v>0</v>
      </c>
    </row>
    <row r="17" spans="2:4" x14ac:dyDescent="0.25">
      <c r="B17" s="5" t="s">
        <v>14</v>
      </c>
    </row>
    <row r="18" spans="2:4" x14ac:dyDescent="0.25">
      <c r="B18" s="3" t="s">
        <v>15</v>
      </c>
    </row>
    <row r="19" spans="2:4" x14ac:dyDescent="0.25">
      <c r="B19" s="3"/>
    </row>
    <row r="21" spans="2:4" x14ac:dyDescent="0.25">
      <c r="D21" s="4"/>
    </row>
    <row r="22" spans="2:4" x14ac:dyDescent="0.25">
      <c r="D22" s="4"/>
    </row>
    <row r="23" spans="2:4" x14ac:dyDescent="0.25">
      <c r="D23" s="4"/>
    </row>
    <row r="24" spans="2:4" x14ac:dyDescent="0.25">
      <c r="D24" s="4"/>
    </row>
  </sheetData>
  <mergeCells count="1">
    <mergeCell ref="B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PYMES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Echeverria Ruiz, Kristina</dc:creator>
  <cp:lastModifiedBy>Mancisidor Urcelay, Irati</cp:lastModifiedBy>
  <dcterms:created xsi:type="dcterms:W3CDTF">2024-02-21T08:11:12Z</dcterms:created>
  <dcterms:modified xsi:type="dcterms:W3CDTF">2025-03-06T09:39:53Z</dcterms:modified>
</cp:coreProperties>
</file>